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9" i="1" l="1"/>
  <c r="C164" i="1"/>
  <c r="C160" i="1"/>
  <c r="C155" i="1"/>
  <c r="H59" i="1" l="1"/>
  <c r="H48" i="1"/>
  <c r="H49" i="1"/>
  <c r="H15" i="1"/>
  <c r="H29" i="1"/>
  <c r="H33" i="1" l="1"/>
  <c r="H24" i="1"/>
  <c r="H25" i="1"/>
  <c r="H20" i="1" l="1"/>
  <c r="H32" i="1" l="1"/>
  <c r="H22" i="1"/>
  <c r="H18" i="1" l="1"/>
  <c r="H37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<sst xmlns="http://schemas.openxmlformats.org/spreadsheetml/2006/main" count="243" uniqueCount="167">
  <si>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</si>
  <si>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</si>
  <si>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</si>
  <si>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</si>
  <si>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</si>
  <si>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</si>
  <si>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</si>
  <si>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</si>
  <si>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</si>
  <si>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</si>
  <si>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</si>
  <si>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</si>
  <si>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</si>
  <si>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</si>
  <si>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</si>
  <si>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</si>
  <si>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</si>
  <si>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</si>
  <si>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</si>
  <si>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</si>
  <si>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</si>
  <si>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</si>
  <si>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</si>
  <si>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</si>
  <si>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</si>
  <si>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</si>
  <si>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</si>
  <si>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</si>
  <si>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</si>
  <si>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</si>
  <si>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</si>
  <si>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Primljena i neutrošena participacija od 19.11.2024</t>
  </si>
  <si>
    <t>Dana: 19.11.2024</t>
  </si>
  <si>
    <t>Auto servis Dule</t>
  </si>
  <si>
    <t>AMD Pobeda</t>
  </si>
  <si>
    <t>Auto centar Toplica</t>
  </si>
  <si>
    <t>AUTO- MIRKOS</t>
  </si>
  <si>
    <t>AGATEL</t>
  </si>
  <si>
    <t>AQVA MARIJA</t>
  </si>
  <si>
    <t>ADOC</t>
  </si>
  <si>
    <t>ELEKTROLUKS-012</t>
  </si>
  <si>
    <t>Elping</t>
  </si>
  <si>
    <t>Farmalogist</t>
  </si>
  <si>
    <t>Inst.za med.rada dr Dragomir Karajović</t>
  </si>
  <si>
    <t>JKP VODOVOD I KANALIZACIJA</t>
  </si>
  <si>
    <t>JKP KOMUNALNE SLUŽBE</t>
  </si>
  <si>
    <t>JP POŠTA SRBIJE</t>
  </si>
  <si>
    <t>LAVIJA</t>
  </si>
  <si>
    <t>MIM GLOBAL INVESTMENT</t>
  </si>
  <si>
    <t>MT:S TELEKOM 062</t>
  </si>
  <si>
    <t>MT:S TELEKOM 065</t>
  </si>
  <si>
    <t>MT:S TELEKOM 012</t>
  </si>
  <si>
    <t>MEDIPRO</t>
  </si>
  <si>
    <t>Orion</t>
  </si>
  <si>
    <t>PAPIRDOL</t>
  </si>
  <si>
    <t>Promedia</t>
  </si>
  <si>
    <t>Razvigor</t>
  </si>
  <si>
    <t>SBB</t>
  </si>
  <si>
    <t>STIG CENTAR DOO</t>
  </si>
  <si>
    <t>Vujić</t>
  </si>
  <si>
    <t>ZR Aleksandar Tošić</t>
  </si>
  <si>
    <t>AUTO SERVIS DULE</t>
  </si>
  <si>
    <t>AUTO CENTAR MIHAJLOVIĆ</t>
  </si>
  <si>
    <t>AUTO- MIRKO</t>
  </si>
  <si>
    <t>DUNAV OSIGURANJE</t>
  </si>
  <si>
    <t>FAMILY KALČIĆ</t>
  </si>
  <si>
    <t>INFOLAB</t>
  </si>
  <si>
    <t>MEDICINSKI FAKULTET</t>
  </si>
  <si>
    <t>NID ENERGY SYSTEMS</t>
  </si>
  <si>
    <t>PRINT SR</t>
  </si>
  <si>
    <t>TIP TOP</t>
  </si>
  <si>
    <t>TEHNOMARKET</t>
  </si>
  <si>
    <t>TS HEMIJA</t>
  </si>
  <si>
    <t>JKP VIK</t>
  </si>
  <si>
    <t>NIS AD</t>
  </si>
  <si>
    <t>Toplifikacija JP</t>
  </si>
  <si>
    <t>Elektropriveda TE-KoO</t>
  </si>
  <si>
    <t>Neo yu-dent</t>
  </si>
  <si>
    <t>Stomatološki fakultet</t>
  </si>
  <si>
    <t>Profil</t>
  </si>
  <si>
    <t>135/2024</t>
  </si>
  <si>
    <t>136/2024</t>
  </si>
  <si>
    <t>116/2024</t>
  </si>
  <si>
    <t>081-P/2024</t>
  </si>
  <si>
    <t>954/2024</t>
  </si>
  <si>
    <t>24-40-1892</t>
  </si>
  <si>
    <t>R-0996/24VP</t>
  </si>
  <si>
    <t>24-POS-14730</t>
  </si>
  <si>
    <t>24301812</t>
  </si>
  <si>
    <t>FAMP-553-MPM/24</t>
  </si>
  <si>
    <t>336/24</t>
  </si>
  <si>
    <t>240586811</t>
  </si>
  <si>
    <t>24-2760-12</t>
  </si>
  <si>
    <t>24-3023-017846</t>
  </si>
  <si>
    <t>24-3023-018094</t>
  </si>
  <si>
    <t>24-3023-018924</t>
  </si>
  <si>
    <t>24-3023-019187</t>
  </si>
  <si>
    <t>24-3023-019307</t>
  </si>
  <si>
    <t>24-3023-019886</t>
  </si>
  <si>
    <t>24-3023-019738</t>
  </si>
  <si>
    <t>240002104442</t>
  </si>
  <si>
    <t>995/2024</t>
  </si>
  <si>
    <t>975/2024</t>
  </si>
  <si>
    <t>1038/2024</t>
  </si>
  <si>
    <t>1095/2024</t>
  </si>
  <si>
    <t>24-F03-00038</t>
  </si>
  <si>
    <t>36-275-062-1041494</t>
  </si>
  <si>
    <t>28-275-065-1041495</t>
  </si>
  <si>
    <t>81-275-012-1041496</t>
  </si>
  <si>
    <t>08-276-012-1383364</t>
  </si>
  <si>
    <t>24-3600-000557</t>
  </si>
  <si>
    <t>UGF0930/24-1591</t>
  </si>
  <si>
    <t>2402004</t>
  </si>
  <si>
    <t>2401933</t>
  </si>
  <si>
    <t>RO-17901/24</t>
  </si>
  <si>
    <t>91-24</t>
  </si>
  <si>
    <t>9081495917</t>
  </si>
  <si>
    <t>9081793521</t>
  </si>
  <si>
    <t>9081340156</t>
  </si>
  <si>
    <t>1292022</t>
  </si>
  <si>
    <t>24-F01-00329</t>
  </si>
  <si>
    <t>214/2024</t>
  </si>
  <si>
    <t>123/2024</t>
  </si>
  <si>
    <t>129/2024</t>
  </si>
  <si>
    <t>127/2024</t>
  </si>
  <si>
    <t>126/2024</t>
  </si>
  <si>
    <t>202400140060</t>
  </si>
  <si>
    <t>24-40-2514</t>
  </si>
  <si>
    <t>51-1147-5226124</t>
  </si>
  <si>
    <t>51-1147-5226224</t>
  </si>
  <si>
    <t>51-1147-5225824</t>
  </si>
  <si>
    <t>51-1147-5225524</t>
  </si>
  <si>
    <t>51-1147-5225624</t>
  </si>
  <si>
    <t>51-1147-5226024</t>
  </si>
  <si>
    <t>51-1147-5225724</t>
  </si>
  <si>
    <t>51-1147-5226524</t>
  </si>
  <si>
    <t>51-1147-5225924</t>
  </si>
  <si>
    <t>FAMP-563-MPM/24</t>
  </si>
  <si>
    <t>FAMP-562-MPM/24</t>
  </si>
  <si>
    <t>FAMP-1537-MPM/24</t>
  </si>
  <si>
    <t>FAMP-1567-0/24</t>
  </si>
  <si>
    <t>FAMP-1598-0/24</t>
  </si>
  <si>
    <t>24-RN011000157</t>
  </si>
  <si>
    <t>5213-2024-TU-2052</t>
  </si>
  <si>
    <t>755-008974</t>
  </si>
  <si>
    <t>11-37/2024</t>
  </si>
  <si>
    <t>2402006</t>
  </si>
  <si>
    <t>545/15730</t>
  </si>
  <si>
    <t>55/24</t>
  </si>
  <si>
    <t>IF24-0619</t>
  </si>
  <si>
    <t>IF24-0621</t>
  </si>
  <si>
    <t>IF24-0618</t>
  </si>
  <si>
    <t>IF24-0615</t>
  </si>
  <si>
    <t>IF24-0582</t>
  </si>
  <si>
    <t>24-POS-01731</t>
  </si>
  <si>
    <t>19-1-128873-08202106</t>
  </si>
  <si>
    <t>OG2/2024-4409</t>
  </si>
  <si>
    <t>OG2/2024-4410</t>
  </si>
  <si>
    <t>TEKO37195/1/2024/501</t>
  </si>
  <si>
    <t>2035/24</t>
  </si>
  <si>
    <t>Rc_3148/24</t>
  </si>
  <si>
    <t>68-PO1-1-923/2024</t>
  </si>
  <si>
    <t>UKUPNO MATERIJALNI TROŠKOVI</t>
  </si>
  <si>
    <t>UKUPNO ENERGENTI-TREB-15.10.2024.</t>
  </si>
  <si>
    <t>UKUPNO ENERGENTI-TREB-30.10.2024.</t>
  </si>
  <si>
    <t>UKUPNO MATERIJALNI TROŠKOVI-ZUBNO</t>
  </si>
  <si>
    <t xml:space="preserve">Dana 19.11.2024.godine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</si>
</sst>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7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Fill="1" applyBorder="1" applyAlignment="1"/>
    <xf numFmtId="0" fontId="8" fillId="0" borderId="1" xfId="2" applyBorder="1"/>
    <xf numFmtId="0" fontId="7" fillId="0" borderId="1" xfId="0" applyFont="1" applyFill="1" applyBorder="1" applyAlignment="1">
      <alignment horizontal="left"/>
    </xf>
    <xf numFmtId="0" fontId="0" fillId="0" borderId="1" xfId="0" applyBorder="1"/>
    <xf numFmtId="4" fontId="7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right"/>
    </xf>
    <xf numFmtId="167" fontId="9" fillId="0" borderId="1" xfId="2" applyNumberFormat="1" applyFont="1" applyBorder="1"/>
    <xf numFmtId="49" fontId="8" fillId="0" borderId="1" xfId="2" applyNumberFormat="1" applyBorder="1"/>
    <xf numFmtId="167" fontId="8" fillId="0" borderId="1" xfId="2" applyNumberFormat="1" applyFont="1" applyBorder="1"/>
    <xf numFmtId="167" fontId="10" fillId="0" borderId="1" xfId="2" applyNumberFormat="1" applyFont="1" applyFill="1" applyBorder="1"/>
    <xf numFmtId="4" fontId="9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4"/>
  <sheetViews>
    <sheetView tabSelected="1" topLeftCell="B28" zoomScaleNormal="100" workbookViewId="0">
      <selection activeCell="B64" sqref="B6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0" t="s">
        <v>0</v>
      </c>
      <c r="D2" s="50"/>
      <c r="E2" s="50"/>
      <c r="F2" s="50"/>
      <c r="G2" s="50"/>
    </row>
    <row r="4" spans="2:15" x14ac:dyDescent="0.25">
      <c r="B4" s="51" t="s">
        <v>1</v>
      </c>
      <c r="C4" s="51"/>
      <c r="D4" s="51"/>
    </row>
    <row r="5" spans="2:15" x14ac:dyDescent="0.25">
      <c r="B5" s="51" t="s">
        <v>2</v>
      </c>
      <c r="C5" s="51"/>
      <c r="D5" s="51"/>
    </row>
    <row r="6" spans="2:15" x14ac:dyDescent="0.25">
      <c r="B6" s="51" t="s">
        <v>3</v>
      </c>
      <c r="C6" s="51"/>
      <c r="D6" s="51"/>
    </row>
    <row r="7" spans="2:15" x14ac:dyDescent="0.25">
      <c r="I7" s="9"/>
      <c r="J7" s="9"/>
    </row>
    <row r="8" spans="2:15" x14ac:dyDescent="0.25">
      <c r="B8" s="52" t="s">
        <v>32</v>
      </c>
      <c r="C8" s="52"/>
      <c r="D8" s="52"/>
      <c r="E8" s="52"/>
      <c r="F8" s="52"/>
      <c r="G8" s="52"/>
      <c r="H8" s="52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7" t="s">
        <v>4</v>
      </c>
      <c r="C11" s="48"/>
      <c r="D11" s="48"/>
      <c r="E11" s="48"/>
      <c r="F11" s="49"/>
      <c r="G11" s="24" t="s">
        <v>5</v>
      </c>
      <c r="H11" s="24" t="s">
        <v>6</v>
      </c>
      <c r="I11" s="9"/>
      <c r="J11" s="9"/>
      <c r="K11" s="43"/>
      <c r="L11" s="43"/>
      <c r="M11" s="43"/>
      <c r="N11" s="43"/>
      <c r="O11" s="43"/>
    </row>
    <row r="12" spans="2:15" x14ac:dyDescent="0.25">
      <c r="B12" s="45" t="s">
        <v>7</v>
      </c>
      <c r="C12" s="45"/>
      <c r="D12" s="45"/>
      <c r="E12" s="45"/>
      <c r="F12" s="45"/>
      <c r="G12" s="15">
        <v>45615</v>
      </c>
      <c r="H12" s="12">
        <v>1074929.81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4" t="s">
        <v>8</v>
      </c>
      <c r="C13" s="44"/>
      <c r="D13" s="44"/>
      <c r="E13" s="44"/>
      <c r="F13" s="44"/>
      <c r="G13" s="16">
        <v>45615</v>
      </c>
      <c r="H13" s="1">
        <f>H14+H30-H38-H52</f>
        <v>663073.1200000057</v>
      </c>
      <c r="I13" s="9"/>
      <c r="J13" s="9"/>
      <c r="K13" s="7"/>
      <c r="L13" s="7"/>
      <c r="M13" s="7"/>
      <c r="N13" s="7"/>
      <c r="O13" s="7"/>
    </row>
    <row r="14" spans="2:15" x14ac:dyDescent="0.25">
      <c r="B14" s="46" t="s">
        <v>9</v>
      </c>
      <c r="C14" s="46"/>
      <c r="D14" s="46"/>
      <c r="E14" s="46"/>
      <c r="F14" s="46"/>
      <c r="G14" s="17">
        <v>45615</v>
      </c>
      <c r="H14" s="2">
        <f>SUM(H15:H29)</f>
        <v>5434232.2900000047</v>
      </c>
      <c r="I14" s="23"/>
      <c r="J14" s="9"/>
      <c r="K14" s="22"/>
      <c r="L14" s="7"/>
      <c r="M14" s="7"/>
      <c r="N14" s="7"/>
      <c r="O14" s="7"/>
    </row>
    <row r="15" spans="2:15" x14ac:dyDescent="0.25">
      <c r="B15" s="30" t="s">
        <v>10</v>
      </c>
      <c r="C15" s="31"/>
      <c r="D15" s="31"/>
      <c r="E15" s="31"/>
      <c r="F15" s="32"/>
      <c r="G15" s="18"/>
      <c r="H15" s="10">
        <f>38455508.38+1075.59-38455508.38+32664317.22-32664317.22+9503.12</f>
        <v>10578.710000003577</v>
      </c>
      <c r="I15" s="25"/>
      <c r="J15" s="9"/>
      <c r="K15" s="6"/>
    </row>
    <row r="16" spans="2:15" x14ac:dyDescent="0.25">
      <c r="B16" s="30" t="s">
        <v>11</v>
      </c>
      <c r="C16" s="31"/>
      <c r="D16" s="31"/>
      <c r="E16" s="31"/>
      <c r="F16" s="32"/>
      <c r="G16" s="18"/>
      <c r="H16" s="10">
        <v>0</v>
      </c>
      <c r="I16" s="25"/>
      <c r="J16" s="9"/>
      <c r="K16" s="6"/>
    </row>
    <row r="17" spans="2:13" x14ac:dyDescent="0.25">
      <c r="B17" s="30" t="s">
        <v>12</v>
      </c>
      <c r="C17" s="31"/>
      <c r="D17" s="31"/>
      <c r="E17" s="31"/>
      <c r="F17" s="32"/>
      <c r="G17" s="18"/>
      <c r="H17" s="10">
        <v>0</v>
      </c>
      <c r="I17" s="25"/>
      <c r="J17" s="9"/>
      <c r="K17" s="6"/>
    </row>
    <row r="18" spans="2:13" x14ac:dyDescent="0.25">
      <c r="B18" s="30" t="s">
        <v>13</v>
      </c>
      <c r="C18" s="31"/>
      <c r="D18" s="31"/>
      <c r="E18" s="31"/>
      <c r="F18" s="32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30" t="s">
        <v>28</v>
      </c>
      <c r="C19" s="31"/>
      <c r="D19" s="31"/>
      <c r="E19" s="31"/>
      <c r="F19" s="32"/>
      <c r="G19" s="18"/>
      <c r="H19" s="26">
        <v>0</v>
      </c>
      <c r="I19" s="25"/>
      <c r="J19" s="9"/>
      <c r="K19" s="6"/>
      <c r="L19" s="6"/>
    </row>
    <row r="20" spans="2:13" x14ac:dyDescent="0.25">
      <c r="B20" s="30" t="s">
        <v>14</v>
      </c>
      <c r="C20" s="31"/>
      <c r="D20" s="31"/>
      <c r="E20" s="31"/>
      <c r="F20" s="32"/>
      <c r="G20" s="18"/>
      <c r="H20" s="8">
        <f>850214.26+50313.45-850214.26+954983.37-954983.37</f>
        <v>50313.449999999953</v>
      </c>
      <c r="I20" s="25"/>
      <c r="J20" s="9"/>
    </row>
    <row r="21" spans="2:13" x14ac:dyDescent="0.25">
      <c r="B21" s="30" t="s">
        <v>15</v>
      </c>
      <c r="C21" s="31"/>
      <c r="D21" s="31"/>
      <c r="E21" s="31"/>
      <c r="F21" s="32"/>
      <c r="G21" s="18"/>
      <c r="H21" s="8">
        <v>0</v>
      </c>
      <c r="I21" s="25"/>
      <c r="J21" s="9"/>
    </row>
    <row r="22" spans="2:13" x14ac:dyDescent="0.25">
      <c r="B22" s="30" t="s">
        <v>30</v>
      </c>
      <c r="C22" s="31"/>
      <c r="D22" s="31"/>
      <c r="E22" s="31"/>
      <c r="F22" s="32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30" t="s">
        <v>16</v>
      </c>
      <c r="C23" s="31"/>
      <c r="D23" s="31"/>
      <c r="E23" s="31"/>
      <c r="F23" s="32"/>
      <c r="G23" s="18"/>
      <c r="H23" s="8">
        <v>0</v>
      </c>
      <c r="I23" s="25"/>
      <c r="J23" s="9"/>
      <c r="K23" s="6"/>
    </row>
    <row r="24" spans="2:13" x14ac:dyDescent="0.25">
      <c r="B24" s="30" t="s">
        <v>17</v>
      </c>
      <c r="C24" s="31"/>
      <c r="D24" s="31"/>
      <c r="E24" s="31"/>
      <c r="F24" s="32"/>
      <c r="G24" s="18"/>
      <c r="H24" s="8">
        <f>1189191.4+1469278.48</f>
        <v>2658469.88</v>
      </c>
      <c r="I24" s="25"/>
      <c r="J24" s="9"/>
      <c r="K24" s="6"/>
      <c r="L24" s="27"/>
      <c r="M24" s="25"/>
    </row>
    <row r="25" spans="2:13" x14ac:dyDescent="0.25">
      <c r="B25" s="30" t="s">
        <v>18</v>
      </c>
      <c r="C25" s="31"/>
      <c r="D25" s="31"/>
      <c r="E25" s="31"/>
      <c r="F25" s="32"/>
      <c r="G25" s="18"/>
      <c r="H25" s="8">
        <f>2438168.95-2214898.11-209095.24+25772+20332+1270319.92-1206012.51+1264381.76-209312.61+272186.68-1357496.53-800-26418.77+826978.2+645128.91-1177113.07-210000-3090-130034.12-4320+1531558.58+1092585.92</f>
        <v>2638821.96</v>
      </c>
      <c r="I25" s="25"/>
      <c r="J25" s="9"/>
      <c r="K25" s="9"/>
      <c r="L25" s="6"/>
      <c r="M25" s="6"/>
    </row>
    <row r="26" spans="2:13" x14ac:dyDescent="0.25">
      <c r="B26" s="30" t="s">
        <v>19</v>
      </c>
      <c r="C26" s="31"/>
      <c r="D26" s="31"/>
      <c r="E26" s="31"/>
      <c r="F26" s="32"/>
      <c r="G26" s="18"/>
      <c r="H26" s="8">
        <v>0</v>
      </c>
      <c r="I26" s="28"/>
      <c r="J26" s="9"/>
      <c r="K26" s="9"/>
      <c r="L26" s="6"/>
    </row>
    <row r="27" spans="2:13" x14ac:dyDescent="0.25">
      <c r="B27" s="30" t="s">
        <v>20</v>
      </c>
      <c r="C27" s="31"/>
      <c r="D27" s="31"/>
      <c r="E27" s="31"/>
      <c r="F27" s="32"/>
      <c r="G27" s="18"/>
      <c r="H27" s="8">
        <v>0</v>
      </c>
      <c r="I27" s="25"/>
      <c r="J27" s="9"/>
      <c r="K27" s="6"/>
    </row>
    <row r="28" spans="2:13" x14ac:dyDescent="0.25">
      <c r="B28" s="30" t="s">
        <v>21</v>
      </c>
      <c r="C28" s="31"/>
      <c r="D28" s="31"/>
      <c r="E28" s="31"/>
      <c r="F28" s="32"/>
      <c r="G28" s="18"/>
      <c r="H28" s="8">
        <v>0</v>
      </c>
      <c r="I28" s="25"/>
      <c r="J28" s="9"/>
      <c r="K28" s="6"/>
      <c r="L28" s="6"/>
    </row>
    <row r="29" spans="2:13" x14ac:dyDescent="0.25">
      <c r="B29" s="30" t="s">
        <v>31</v>
      </c>
      <c r="C29" s="31"/>
      <c r="D29" s="31"/>
      <c r="E29" s="31"/>
      <c r="F29" s="32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</f>
        <v>56694.230000000178</v>
      </c>
      <c r="I29" s="25"/>
      <c r="J29" s="9"/>
      <c r="K29" s="6"/>
      <c r="L29" s="6"/>
    </row>
    <row r="30" spans="2:13" x14ac:dyDescent="0.25">
      <c r="B30" s="53" t="s">
        <v>22</v>
      </c>
      <c r="C30" s="54"/>
      <c r="D30" s="54"/>
      <c r="E30" s="54"/>
      <c r="F30" s="55"/>
      <c r="G30" s="17">
        <v>45615</v>
      </c>
      <c r="H30" s="2">
        <f>H31+H32+H33+H34+H36+H37+H35</f>
        <v>503410.36</v>
      </c>
      <c r="I30" s="9"/>
      <c r="J30" s="9"/>
      <c r="K30" s="6"/>
      <c r="L30" s="6"/>
    </row>
    <row r="31" spans="2:13" x14ac:dyDescent="0.25">
      <c r="B31" s="30" t="s">
        <v>10</v>
      </c>
      <c r="C31" s="31"/>
      <c r="D31" s="31"/>
      <c r="E31" s="31"/>
      <c r="F31" s="32"/>
      <c r="G31" s="19"/>
      <c r="H31" s="10">
        <v>0</v>
      </c>
      <c r="I31" s="9"/>
      <c r="J31" s="9"/>
      <c r="K31" s="6"/>
      <c r="L31" s="6"/>
    </row>
    <row r="32" spans="2:13" x14ac:dyDescent="0.25">
      <c r="B32" s="30" t="s">
        <v>13</v>
      </c>
      <c r="C32" s="31"/>
      <c r="D32" s="31"/>
      <c r="E32" s="31"/>
      <c r="F32" s="32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30" t="s">
        <v>18</v>
      </c>
      <c r="C33" s="31"/>
      <c r="D33" s="31"/>
      <c r="E33" s="31"/>
      <c r="F33" s="32"/>
      <c r="G33" s="19"/>
      <c r="H33" s="8">
        <f>974940+126167.99-540000-519864-31546.34+84924+233160</f>
        <v>327781.65000000002</v>
      </c>
      <c r="I33" s="9"/>
      <c r="J33" s="9"/>
      <c r="K33" s="6"/>
      <c r="L33" s="6"/>
      <c r="M33" s="6"/>
    </row>
    <row r="34" spans="2:13" x14ac:dyDescent="0.25">
      <c r="B34" s="30" t="s">
        <v>20</v>
      </c>
      <c r="C34" s="31"/>
      <c r="D34" s="31"/>
      <c r="E34" s="31"/>
      <c r="F34" s="32"/>
      <c r="G34" s="19"/>
      <c r="H34" s="8">
        <v>0</v>
      </c>
      <c r="I34" s="9"/>
      <c r="J34" s="9"/>
      <c r="K34" s="6"/>
      <c r="L34" s="6"/>
    </row>
    <row r="35" spans="2:13" x14ac:dyDescent="0.25">
      <c r="B35" s="30" t="s">
        <v>11</v>
      </c>
      <c r="C35" s="31"/>
      <c r="D35" s="31"/>
      <c r="E35" s="31"/>
      <c r="F35" s="32"/>
      <c r="G35" s="19"/>
      <c r="H35" s="8">
        <v>0</v>
      </c>
      <c r="I35" s="9"/>
      <c r="J35" s="9"/>
    </row>
    <row r="36" spans="2:13" x14ac:dyDescent="0.25">
      <c r="B36" s="30" t="s">
        <v>21</v>
      </c>
      <c r="C36" s="31"/>
      <c r="D36" s="31"/>
      <c r="E36" s="31"/>
      <c r="F36" s="32"/>
      <c r="G36" s="19"/>
      <c r="H36" s="8">
        <v>0</v>
      </c>
      <c r="I36" s="9"/>
      <c r="J36" s="9"/>
    </row>
    <row r="37" spans="2:13" x14ac:dyDescent="0.25">
      <c r="B37" s="30" t="s">
        <v>31</v>
      </c>
      <c r="C37" s="31"/>
      <c r="D37" s="31"/>
      <c r="E37" s="31"/>
      <c r="F37" s="32"/>
      <c r="G37" s="19"/>
      <c r="H37" s="8">
        <f>5588+1759+23076+5588</f>
        <v>36011</v>
      </c>
      <c r="I37" s="9"/>
      <c r="J37" s="9"/>
    </row>
    <row r="38" spans="2:13" x14ac:dyDescent="0.25">
      <c r="B38" s="34" t="s">
        <v>23</v>
      </c>
      <c r="C38" s="35"/>
      <c r="D38" s="35"/>
      <c r="E38" s="35"/>
      <c r="F38" s="36"/>
      <c r="G38" s="20">
        <v>45615</v>
      </c>
      <c r="H38" s="3">
        <f>SUM(H39:H51)</f>
        <v>5087009.5299999993</v>
      </c>
      <c r="I38" s="9"/>
      <c r="J38" s="9"/>
    </row>
    <row r="39" spans="2:13" x14ac:dyDescent="0.25">
      <c r="B39" s="30" t="s">
        <v>10</v>
      </c>
      <c r="C39" s="31"/>
      <c r="D39" s="31"/>
      <c r="E39" s="31"/>
      <c r="F39" s="32"/>
      <c r="G39" s="18"/>
      <c r="H39" s="10">
        <v>0</v>
      </c>
      <c r="I39" s="9"/>
      <c r="J39" s="9"/>
    </row>
    <row r="40" spans="2:13" x14ac:dyDescent="0.25">
      <c r="B40" s="30" t="s">
        <v>11</v>
      </c>
      <c r="C40" s="31"/>
      <c r="D40" s="31"/>
      <c r="E40" s="31"/>
      <c r="F40" s="32"/>
      <c r="G40" s="18"/>
      <c r="H40" s="10">
        <v>0</v>
      </c>
      <c r="I40" s="9"/>
      <c r="J40" s="9"/>
    </row>
    <row r="41" spans="2:13" x14ac:dyDescent="0.25">
      <c r="B41" s="30" t="s">
        <v>12</v>
      </c>
      <c r="C41" s="31"/>
      <c r="D41" s="31"/>
      <c r="E41" s="31"/>
      <c r="F41" s="32"/>
      <c r="G41" s="18"/>
      <c r="H41" s="10">
        <v>0</v>
      </c>
      <c r="I41" s="9"/>
      <c r="J41" s="9"/>
    </row>
    <row r="42" spans="2:13" x14ac:dyDescent="0.25">
      <c r="B42" s="30" t="s">
        <v>13</v>
      </c>
      <c r="C42" s="31"/>
      <c r="D42" s="31"/>
      <c r="E42" s="31"/>
      <c r="F42" s="32"/>
      <c r="G42" s="18"/>
      <c r="H42" s="10">
        <v>0</v>
      </c>
      <c r="I42" s="9"/>
      <c r="J42" s="23"/>
      <c r="K42" s="6"/>
      <c r="L42" s="6"/>
    </row>
    <row r="43" spans="2:13" x14ac:dyDescent="0.25">
      <c r="B43" s="30" t="s">
        <v>28</v>
      </c>
      <c r="C43" s="31"/>
      <c r="D43" s="31"/>
      <c r="E43" s="31"/>
      <c r="F43" s="32"/>
      <c r="G43" s="18" t="s">
        <v>29</v>
      </c>
      <c r="H43" s="10">
        <v>0</v>
      </c>
      <c r="I43" s="9"/>
      <c r="J43" s="9"/>
      <c r="L43" s="6"/>
    </row>
    <row r="44" spans="2:13" x14ac:dyDescent="0.25">
      <c r="B44" s="30" t="s">
        <v>14</v>
      </c>
      <c r="C44" s="31"/>
      <c r="D44" s="31"/>
      <c r="E44" s="31"/>
      <c r="F44" s="32"/>
      <c r="G44" s="18"/>
      <c r="H44" s="8">
        <v>0</v>
      </c>
      <c r="I44" s="9"/>
      <c r="J44" s="9"/>
    </row>
    <row r="45" spans="2:13" x14ac:dyDescent="0.25">
      <c r="B45" s="30" t="s">
        <v>15</v>
      </c>
      <c r="C45" s="31"/>
      <c r="D45" s="31"/>
      <c r="E45" s="31"/>
      <c r="F45" s="32"/>
      <c r="G45" s="18"/>
      <c r="H45" s="8">
        <v>0</v>
      </c>
      <c r="I45" s="9"/>
      <c r="J45" s="9"/>
      <c r="L45" s="6"/>
    </row>
    <row r="46" spans="2:13" x14ac:dyDescent="0.25">
      <c r="B46" s="30" t="s">
        <v>30</v>
      </c>
      <c r="C46" s="31"/>
      <c r="D46" s="31"/>
      <c r="E46" s="31"/>
      <c r="F46" s="32"/>
      <c r="G46" s="18"/>
      <c r="H46" s="8">
        <v>0</v>
      </c>
      <c r="I46" s="9"/>
      <c r="J46" s="9"/>
      <c r="L46" s="6"/>
    </row>
    <row r="47" spans="2:13" x14ac:dyDescent="0.25">
      <c r="B47" s="30" t="s">
        <v>16</v>
      </c>
      <c r="C47" s="31"/>
      <c r="D47" s="31"/>
      <c r="E47" s="31"/>
      <c r="F47" s="32"/>
      <c r="G47" s="18"/>
      <c r="H47" s="8">
        <v>0</v>
      </c>
      <c r="I47" s="9"/>
      <c r="J47" s="9"/>
    </row>
    <row r="48" spans="2:13" x14ac:dyDescent="0.25">
      <c r="B48" s="30" t="s">
        <v>17</v>
      </c>
      <c r="C48" s="31"/>
      <c r="D48" s="31"/>
      <c r="E48" s="31"/>
      <c r="F48" s="32"/>
      <c r="G48" s="18"/>
      <c r="H48" s="8">
        <f>1189191.4+1469278.48</f>
        <v>2658469.88</v>
      </c>
      <c r="I48" s="9"/>
      <c r="J48" s="9"/>
    </row>
    <row r="49" spans="2:12" x14ac:dyDescent="0.25">
      <c r="B49" s="30" t="s">
        <v>18</v>
      </c>
      <c r="C49" s="31"/>
      <c r="D49" s="31"/>
      <c r="E49" s="31"/>
      <c r="F49" s="32"/>
      <c r="G49" s="18"/>
      <c r="H49" s="8">
        <f>1189628.4+1152700.69+37564.44+46806.12+1840</f>
        <v>2428539.65</v>
      </c>
      <c r="I49" s="9"/>
      <c r="J49" s="9"/>
    </row>
    <row r="50" spans="2:12" x14ac:dyDescent="0.25">
      <c r="B50" s="30" t="s">
        <v>20</v>
      </c>
      <c r="C50" s="31"/>
      <c r="D50" s="31"/>
      <c r="E50" s="31"/>
      <c r="F50" s="32"/>
      <c r="G50" s="18"/>
      <c r="H50" s="8">
        <v>0</v>
      </c>
      <c r="I50" s="9"/>
      <c r="J50" s="9"/>
    </row>
    <row r="51" spans="2:12" x14ac:dyDescent="0.25">
      <c r="B51" s="30" t="s">
        <v>21</v>
      </c>
      <c r="C51" s="31"/>
      <c r="D51" s="31"/>
      <c r="E51" s="31"/>
      <c r="F51" s="32"/>
      <c r="G51" s="18"/>
      <c r="H51" s="8">
        <v>0</v>
      </c>
      <c r="I51" s="9"/>
      <c r="J51" s="9"/>
      <c r="K51" s="6"/>
    </row>
    <row r="52" spans="2:12" x14ac:dyDescent="0.25">
      <c r="B52" s="34" t="s">
        <v>24</v>
      </c>
      <c r="C52" s="35"/>
      <c r="D52" s="35"/>
      <c r="E52" s="35"/>
      <c r="F52" s="36"/>
      <c r="G52" s="20">
        <v>45615</v>
      </c>
      <c r="H52" s="3">
        <f>SUM(H53:H58)</f>
        <v>187560</v>
      </c>
      <c r="I52" s="9"/>
      <c r="J52" s="9"/>
    </row>
    <row r="53" spans="2:12" x14ac:dyDescent="0.25">
      <c r="B53" s="30" t="s">
        <v>10</v>
      </c>
      <c r="C53" s="31"/>
      <c r="D53" s="31"/>
      <c r="E53" s="31"/>
      <c r="F53" s="32"/>
      <c r="G53" s="19"/>
      <c r="H53" s="10">
        <v>0</v>
      </c>
      <c r="I53" s="9"/>
      <c r="J53" s="9"/>
      <c r="K53" s="6"/>
    </row>
    <row r="54" spans="2:12" x14ac:dyDescent="0.25">
      <c r="B54" s="30" t="s">
        <v>13</v>
      </c>
      <c r="C54" s="31"/>
      <c r="D54" s="31"/>
      <c r="E54" s="31"/>
      <c r="F54" s="32"/>
      <c r="G54" s="19"/>
      <c r="H54" s="10">
        <v>0</v>
      </c>
      <c r="I54" s="9"/>
      <c r="J54" s="23"/>
      <c r="K54" s="6"/>
    </row>
    <row r="55" spans="2:12" x14ac:dyDescent="0.25">
      <c r="B55" s="30" t="s">
        <v>18</v>
      </c>
      <c r="C55" s="31"/>
      <c r="D55" s="31"/>
      <c r="E55" s="31"/>
      <c r="F55" s="32"/>
      <c r="G55" s="19"/>
      <c r="H55" s="8">
        <v>187560</v>
      </c>
      <c r="I55" s="9"/>
      <c r="J55" s="9"/>
      <c r="K55" s="6"/>
    </row>
    <row r="56" spans="2:12" x14ac:dyDescent="0.25">
      <c r="B56" s="30" t="s">
        <v>20</v>
      </c>
      <c r="C56" s="31"/>
      <c r="D56" s="31"/>
      <c r="E56" s="31"/>
      <c r="F56" s="32"/>
      <c r="G56" s="19"/>
      <c r="H56" s="1">
        <v>0</v>
      </c>
      <c r="I56" s="9"/>
      <c r="J56" s="9"/>
      <c r="K56" s="6"/>
    </row>
    <row r="57" spans="2:12" x14ac:dyDescent="0.25">
      <c r="B57" s="30" t="s">
        <v>11</v>
      </c>
      <c r="C57" s="31"/>
      <c r="D57" s="31"/>
      <c r="E57" s="31"/>
      <c r="F57" s="32"/>
      <c r="G57" s="19"/>
      <c r="H57" s="1">
        <v>0</v>
      </c>
      <c r="I57" s="9"/>
      <c r="J57" s="9"/>
    </row>
    <row r="58" spans="2:12" x14ac:dyDescent="0.25">
      <c r="B58" s="30" t="s">
        <v>21</v>
      </c>
      <c r="C58" s="31"/>
      <c r="D58" s="31"/>
      <c r="E58" s="31"/>
      <c r="F58" s="32"/>
      <c r="G58" s="19"/>
      <c r="H58" s="1">
        <v>0</v>
      </c>
      <c r="I58" s="9"/>
      <c r="J58" s="9"/>
    </row>
    <row r="59" spans="2:12" x14ac:dyDescent="0.25">
      <c r="B59" s="40" t="s">
        <v>25</v>
      </c>
      <c r="C59" s="41"/>
      <c r="D59" s="41"/>
      <c r="E59" s="41"/>
      <c r="F59" s="42"/>
      <c r="G59" s="21">
        <v>45615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</f>
        <v>541856.69000000006</v>
      </c>
      <c r="I59" s="9"/>
      <c r="K59" s="6"/>
      <c r="L59" s="6"/>
    </row>
    <row r="60" spans="2:12" x14ac:dyDescent="0.25">
      <c r="B60" s="30" t="s">
        <v>26</v>
      </c>
      <c r="C60" s="31"/>
      <c r="D60" s="31"/>
      <c r="E60" s="31"/>
      <c r="F60" s="32"/>
      <c r="G60" s="19"/>
      <c r="H60" s="1">
        <v>130000</v>
      </c>
      <c r="I60" s="9"/>
      <c r="J60" s="9"/>
      <c r="L60" s="6"/>
    </row>
    <row r="61" spans="2:12" x14ac:dyDescent="0.25">
      <c r="B61" s="37" t="s">
        <v>27</v>
      </c>
      <c r="C61" s="38"/>
      <c r="D61" s="38"/>
      <c r="E61" s="38"/>
      <c r="F61" s="39"/>
      <c r="G61" s="19"/>
      <c r="H61" s="5">
        <f>H14+H30-H38-H52+H59-H60</f>
        <v>1074929.8100000056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3" t="s">
        <v>166</v>
      </c>
      <c r="C63" s="33"/>
      <c r="D63" s="33"/>
      <c r="E63" s="13"/>
      <c r="F63" s="13"/>
      <c r="G63" s="7"/>
      <c r="H63" s="11"/>
      <c r="I63" s="9"/>
      <c r="J63" s="9"/>
      <c r="K63" s="6"/>
    </row>
    <row r="65" spans="2:4" x14ac:dyDescent="0.25">
      <c r="B65" s="56" t="s">
        <v>33</v>
      </c>
      <c r="C65" s="61">
        <v>40220</v>
      </c>
      <c r="D65" s="62" t="s">
        <v>80</v>
      </c>
    </row>
    <row r="66" spans="2:4" x14ac:dyDescent="0.25">
      <c r="B66" s="56" t="s">
        <v>33</v>
      </c>
      <c r="C66" s="61">
        <v>8400</v>
      </c>
      <c r="D66" s="62" t="s">
        <v>81</v>
      </c>
    </row>
    <row r="67" spans="2:4" x14ac:dyDescent="0.25">
      <c r="B67" s="56" t="s">
        <v>33</v>
      </c>
      <c r="C67" s="61">
        <v>24800</v>
      </c>
      <c r="D67" s="62" t="s">
        <v>82</v>
      </c>
    </row>
    <row r="68" spans="2:4" x14ac:dyDescent="0.25">
      <c r="B68" s="56" t="s">
        <v>34</v>
      </c>
      <c r="C68" s="61">
        <v>6000</v>
      </c>
      <c r="D68" s="62" t="s">
        <v>83</v>
      </c>
    </row>
    <row r="69" spans="2:4" x14ac:dyDescent="0.25">
      <c r="B69" s="56" t="s">
        <v>35</v>
      </c>
      <c r="C69" s="61">
        <v>1320</v>
      </c>
      <c r="D69" s="62" t="s">
        <v>84</v>
      </c>
    </row>
    <row r="70" spans="2:4" x14ac:dyDescent="0.25">
      <c r="B70" s="57" t="s">
        <v>36</v>
      </c>
      <c r="C70" s="61">
        <v>3566.92</v>
      </c>
      <c r="D70" s="63" t="s">
        <v>85</v>
      </c>
    </row>
    <row r="71" spans="2:4" x14ac:dyDescent="0.25">
      <c r="B71" s="57" t="s">
        <v>37</v>
      </c>
      <c r="C71" s="61">
        <v>5400</v>
      </c>
      <c r="D71" s="63" t="s">
        <v>86</v>
      </c>
    </row>
    <row r="72" spans="2:4" x14ac:dyDescent="0.25">
      <c r="B72" s="57" t="s">
        <v>38</v>
      </c>
      <c r="C72" s="61">
        <v>1490</v>
      </c>
      <c r="D72" s="63" t="s">
        <v>87</v>
      </c>
    </row>
    <row r="73" spans="2:4" x14ac:dyDescent="0.25">
      <c r="B73" s="57" t="s">
        <v>39</v>
      </c>
      <c r="C73" s="61">
        <v>20400</v>
      </c>
      <c r="D73" s="63" t="s">
        <v>88</v>
      </c>
    </row>
    <row r="74" spans="2:4" x14ac:dyDescent="0.25">
      <c r="B74" s="57" t="s">
        <v>40</v>
      </c>
      <c r="C74" s="61">
        <v>2277</v>
      </c>
      <c r="D74" s="63" t="s">
        <v>89</v>
      </c>
    </row>
    <row r="75" spans="2:4" x14ac:dyDescent="0.25">
      <c r="B75" s="56" t="s">
        <v>41</v>
      </c>
      <c r="C75" s="61">
        <v>28000</v>
      </c>
      <c r="D75" s="62" t="s">
        <v>90</v>
      </c>
    </row>
    <row r="76" spans="2:4" x14ac:dyDescent="0.25">
      <c r="B76" s="56" t="s">
        <v>42</v>
      </c>
      <c r="C76" s="61">
        <v>69344</v>
      </c>
      <c r="D76" s="62" t="s">
        <v>91</v>
      </c>
    </row>
    <row r="77" spans="2:4" x14ac:dyDescent="0.25">
      <c r="B77" s="56" t="s">
        <v>43</v>
      </c>
      <c r="C77" s="61">
        <v>36000</v>
      </c>
      <c r="D77" s="62" t="s">
        <v>92</v>
      </c>
    </row>
    <row r="78" spans="2:4" x14ac:dyDescent="0.25">
      <c r="B78" s="57" t="s">
        <v>44</v>
      </c>
      <c r="C78" s="64">
        <v>30003.759999999998</v>
      </c>
      <c r="D78" s="59" t="s">
        <v>93</v>
      </c>
    </row>
    <row r="79" spans="2:4" x14ac:dyDescent="0.25">
      <c r="B79" s="57" t="s">
        <v>44</v>
      </c>
      <c r="C79" s="64">
        <v>31034.49</v>
      </c>
      <c r="D79" s="59" t="s">
        <v>94</v>
      </c>
    </row>
    <row r="80" spans="2:4" x14ac:dyDescent="0.25">
      <c r="B80" s="57" t="s">
        <v>44</v>
      </c>
      <c r="C80" s="64">
        <v>5438.24</v>
      </c>
      <c r="D80" s="59" t="s">
        <v>95</v>
      </c>
    </row>
    <row r="81" spans="2:4" x14ac:dyDescent="0.25">
      <c r="B81" s="57" t="s">
        <v>44</v>
      </c>
      <c r="C81" s="64">
        <v>14542.94</v>
      </c>
      <c r="D81" s="59" t="s">
        <v>96</v>
      </c>
    </row>
    <row r="82" spans="2:4" x14ac:dyDescent="0.25">
      <c r="B82" s="57" t="s">
        <v>44</v>
      </c>
      <c r="C82" s="64">
        <v>28285.9</v>
      </c>
      <c r="D82" s="59" t="s">
        <v>97</v>
      </c>
    </row>
    <row r="83" spans="2:4" x14ac:dyDescent="0.25">
      <c r="B83" s="57" t="s">
        <v>44</v>
      </c>
      <c r="C83" s="64">
        <v>3376.79</v>
      </c>
      <c r="D83" s="59" t="s">
        <v>98</v>
      </c>
    </row>
    <row r="84" spans="2:4" x14ac:dyDescent="0.25">
      <c r="B84" s="57" t="s">
        <v>44</v>
      </c>
      <c r="C84" s="64">
        <v>284.63</v>
      </c>
      <c r="D84" s="59" t="s">
        <v>99</v>
      </c>
    </row>
    <row r="85" spans="2:4" x14ac:dyDescent="0.25">
      <c r="B85" s="57" t="s">
        <v>45</v>
      </c>
      <c r="C85" s="64">
        <v>261.36</v>
      </c>
      <c r="D85" s="59">
        <v>1659724</v>
      </c>
    </row>
    <row r="86" spans="2:4" x14ac:dyDescent="0.25">
      <c r="B86" s="57" t="s">
        <v>45</v>
      </c>
      <c r="C86" s="64">
        <v>667.92</v>
      </c>
      <c r="D86" s="59">
        <v>1659924</v>
      </c>
    </row>
    <row r="87" spans="2:4" x14ac:dyDescent="0.25">
      <c r="B87" s="57" t="s">
        <v>45</v>
      </c>
      <c r="C87" s="64">
        <v>12351.68</v>
      </c>
      <c r="D87" s="59">
        <v>1659824</v>
      </c>
    </row>
    <row r="88" spans="2:4" x14ac:dyDescent="0.25">
      <c r="B88" s="57" t="s">
        <v>45</v>
      </c>
      <c r="C88" s="64">
        <v>52756</v>
      </c>
      <c r="D88" s="59">
        <v>1582624</v>
      </c>
    </row>
    <row r="89" spans="2:4" x14ac:dyDescent="0.25">
      <c r="B89" s="57" t="s">
        <v>45</v>
      </c>
      <c r="C89" s="64">
        <v>31944</v>
      </c>
      <c r="D89" s="59">
        <v>1582724</v>
      </c>
    </row>
    <row r="90" spans="2:4" x14ac:dyDescent="0.25">
      <c r="B90" s="57" t="s">
        <v>45</v>
      </c>
      <c r="C90" s="64">
        <v>396.88</v>
      </c>
      <c r="D90" s="59">
        <v>1582924</v>
      </c>
    </row>
    <row r="91" spans="2:4" x14ac:dyDescent="0.25">
      <c r="B91" s="57" t="s">
        <v>45</v>
      </c>
      <c r="C91" s="64">
        <v>52272</v>
      </c>
      <c r="D91" s="59">
        <v>1582824</v>
      </c>
    </row>
    <row r="92" spans="2:4" x14ac:dyDescent="0.25">
      <c r="B92" s="56" t="s">
        <v>46</v>
      </c>
      <c r="C92" s="61">
        <v>74261</v>
      </c>
      <c r="D92" s="62" t="s">
        <v>100</v>
      </c>
    </row>
    <row r="93" spans="2:4" x14ac:dyDescent="0.25">
      <c r="B93" s="56" t="s">
        <v>47</v>
      </c>
      <c r="C93" s="61">
        <v>28800</v>
      </c>
      <c r="D93" s="62" t="s">
        <v>101</v>
      </c>
    </row>
    <row r="94" spans="2:4" x14ac:dyDescent="0.25">
      <c r="B94" s="57" t="s">
        <v>47</v>
      </c>
      <c r="C94" s="61">
        <v>10080</v>
      </c>
      <c r="D94" s="63" t="s">
        <v>102</v>
      </c>
    </row>
    <row r="95" spans="2:4" x14ac:dyDescent="0.25">
      <c r="B95" s="57" t="s">
        <v>47</v>
      </c>
      <c r="C95" s="61">
        <v>14640</v>
      </c>
      <c r="D95" s="63" t="s">
        <v>103</v>
      </c>
    </row>
    <row r="96" spans="2:4" x14ac:dyDescent="0.25">
      <c r="B96" s="56" t="s">
        <v>47</v>
      </c>
      <c r="C96" s="61">
        <v>6912</v>
      </c>
      <c r="D96" s="62" t="s">
        <v>104</v>
      </c>
    </row>
    <row r="97" spans="2:4" x14ac:dyDescent="0.25">
      <c r="B97" s="56" t="s">
        <v>48</v>
      </c>
      <c r="C97" s="61">
        <v>4200</v>
      </c>
      <c r="D97" s="62" t="s">
        <v>105</v>
      </c>
    </row>
    <row r="98" spans="2:4" x14ac:dyDescent="0.25">
      <c r="B98" s="57" t="s">
        <v>49</v>
      </c>
      <c r="C98" s="61">
        <v>139061.01999999999</v>
      </c>
      <c r="D98" s="63" t="s">
        <v>106</v>
      </c>
    </row>
    <row r="99" spans="2:4" x14ac:dyDescent="0.25">
      <c r="B99" s="57" t="s">
        <v>50</v>
      </c>
      <c r="C99" s="61">
        <v>11394</v>
      </c>
      <c r="D99" s="63" t="s">
        <v>107</v>
      </c>
    </row>
    <row r="100" spans="2:4" x14ac:dyDescent="0.25">
      <c r="B100" s="57" t="s">
        <v>51</v>
      </c>
      <c r="C100" s="61">
        <v>5550</v>
      </c>
      <c r="D100" s="63" t="s">
        <v>108</v>
      </c>
    </row>
    <row r="101" spans="2:4" x14ac:dyDescent="0.25">
      <c r="B101" s="57" t="s">
        <v>51</v>
      </c>
      <c r="C101" s="61">
        <v>25328.07</v>
      </c>
      <c r="D101" s="63" t="s">
        <v>109</v>
      </c>
    </row>
    <row r="102" spans="2:4" x14ac:dyDescent="0.25">
      <c r="B102" s="57" t="s">
        <v>52</v>
      </c>
      <c r="C102" s="61">
        <v>70752</v>
      </c>
      <c r="D102" s="63" t="s">
        <v>110</v>
      </c>
    </row>
    <row r="103" spans="2:4" x14ac:dyDescent="0.25">
      <c r="B103" s="57" t="s">
        <v>53</v>
      </c>
      <c r="C103" s="61">
        <v>1798.8</v>
      </c>
      <c r="D103" s="63" t="s">
        <v>111</v>
      </c>
    </row>
    <row r="104" spans="2:4" x14ac:dyDescent="0.25">
      <c r="B104" s="57" t="s">
        <v>54</v>
      </c>
      <c r="C104" s="61">
        <v>104040</v>
      </c>
      <c r="D104" s="63" t="s">
        <v>112</v>
      </c>
    </row>
    <row r="105" spans="2:4" x14ac:dyDescent="0.25">
      <c r="B105" s="57" t="s">
        <v>54</v>
      </c>
      <c r="C105" s="61">
        <v>36480</v>
      </c>
      <c r="D105" s="63" t="s">
        <v>113</v>
      </c>
    </row>
    <row r="106" spans="2:4" x14ac:dyDescent="0.25">
      <c r="B106" s="57" t="s">
        <v>55</v>
      </c>
      <c r="C106" s="61">
        <v>85644</v>
      </c>
      <c r="D106" s="63" t="s">
        <v>114</v>
      </c>
    </row>
    <row r="107" spans="2:4" x14ac:dyDescent="0.25">
      <c r="B107" s="57" t="s">
        <v>56</v>
      </c>
      <c r="C107" s="61">
        <v>8000</v>
      </c>
      <c r="D107" s="63" t="s">
        <v>115</v>
      </c>
    </row>
    <row r="108" spans="2:4" x14ac:dyDescent="0.25">
      <c r="B108" s="57" t="s">
        <v>57</v>
      </c>
      <c r="C108" s="61">
        <v>4758</v>
      </c>
      <c r="D108" s="63" t="s">
        <v>116</v>
      </c>
    </row>
    <row r="109" spans="2:4" x14ac:dyDescent="0.25">
      <c r="B109" s="57" t="s">
        <v>57</v>
      </c>
      <c r="C109" s="61">
        <v>5946</v>
      </c>
      <c r="D109" s="63" t="s">
        <v>117</v>
      </c>
    </row>
    <row r="110" spans="2:4" x14ac:dyDescent="0.25">
      <c r="B110" s="57" t="s">
        <v>57</v>
      </c>
      <c r="C110" s="61">
        <v>1949</v>
      </c>
      <c r="D110" s="63" t="s">
        <v>118</v>
      </c>
    </row>
    <row r="111" spans="2:4" x14ac:dyDescent="0.25">
      <c r="B111" s="57" t="s">
        <v>58</v>
      </c>
      <c r="C111" s="61">
        <v>4500</v>
      </c>
      <c r="D111" s="63" t="s">
        <v>119</v>
      </c>
    </row>
    <row r="112" spans="2:4" x14ac:dyDescent="0.25">
      <c r="B112" s="57" t="s">
        <v>59</v>
      </c>
      <c r="C112" s="61">
        <v>740</v>
      </c>
      <c r="D112" s="63" t="s">
        <v>120</v>
      </c>
    </row>
    <row r="113" spans="2:4" x14ac:dyDescent="0.25">
      <c r="B113" s="57" t="s">
        <v>60</v>
      </c>
      <c r="C113" s="61">
        <v>33960</v>
      </c>
      <c r="D113" s="63" t="s">
        <v>121</v>
      </c>
    </row>
    <row r="114" spans="2:4" x14ac:dyDescent="0.25">
      <c r="B114" s="57" t="s">
        <v>61</v>
      </c>
      <c r="C114" s="64">
        <v>43640</v>
      </c>
      <c r="D114" s="63" t="s">
        <v>122</v>
      </c>
    </row>
    <row r="115" spans="2:4" x14ac:dyDescent="0.25">
      <c r="B115" s="57" t="s">
        <v>61</v>
      </c>
      <c r="C115" s="64">
        <v>13360</v>
      </c>
      <c r="D115" s="63" t="s">
        <v>123</v>
      </c>
    </row>
    <row r="116" spans="2:4" x14ac:dyDescent="0.25">
      <c r="B116" s="57" t="s">
        <v>61</v>
      </c>
      <c r="C116" s="64">
        <v>1200</v>
      </c>
      <c r="D116" s="63" t="s">
        <v>124</v>
      </c>
    </row>
    <row r="117" spans="2:4" x14ac:dyDescent="0.25">
      <c r="B117" s="57" t="s">
        <v>61</v>
      </c>
      <c r="C117" s="64">
        <v>35690</v>
      </c>
      <c r="D117" s="63" t="s">
        <v>125</v>
      </c>
    </row>
    <row r="118" spans="2:4" x14ac:dyDescent="0.25">
      <c r="B118" s="57" t="s">
        <v>62</v>
      </c>
      <c r="C118" s="64">
        <v>11540</v>
      </c>
      <c r="D118" s="63" t="s">
        <v>126</v>
      </c>
    </row>
    <row r="119" spans="2:4" x14ac:dyDescent="0.25">
      <c r="B119" s="57" t="s">
        <v>63</v>
      </c>
      <c r="C119" s="64">
        <v>3826.92</v>
      </c>
      <c r="D119" s="63" t="s">
        <v>127</v>
      </c>
    </row>
    <row r="120" spans="2:4" x14ac:dyDescent="0.25">
      <c r="B120" s="57" t="s">
        <v>64</v>
      </c>
      <c r="C120" s="64">
        <v>29760.18</v>
      </c>
      <c r="D120" s="63" t="s">
        <v>128</v>
      </c>
    </row>
    <row r="121" spans="2:4" x14ac:dyDescent="0.25">
      <c r="B121" s="57" t="s">
        <v>64</v>
      </c>
      <c r="C121" s="64">
        <v>1584</v>
      </c>
      <c r="D121" s="63" t="s">
        <v>129</v>
      </c>
    </row>
    <row r="122" spans="2:4" x14ac:dyDescent="0.25">
      <c r="B122" s="57" t="s">
        <v>64</v>
      </c>
      <c r="C122" s="64">
        <v>3351.72</v>
      </c>
      <c r="D122" s="63" t="s">
        <v>130</v>
      </c>
    </row>
    <row r="123" spans="2:4" x14ac:dyDescent="0.25">
      <c r="B123" s="57" t="s">
        <v>64</v>
      </c>
      <c r="C123" s="64">
        <v>6392.73</v>
      </c>
      <c r="D123" s="63" t="s">
        <v>131</v>
      </c>
    </row>
    <row r="124" spans="2:4" x14ac:dyDescent="0.25">
      <c r="B124" s="57" t="s">
        <v>64</v>
      </c>
      <c r="C124" s="64">
        <v>24340.1</v>
      </c>
      <c r="D124" s="63" t="s">
        <v>132</v>
      </c>
    </row>
    <row r="125" spans="2:4" x14ac:dyDescent="0.25">
      <c r="B125" s="57" t="s">
        <v>64</v>
      </c>
      <c r="C125" s="64">
        <v>15934.77</v>
      </c>
      <c r="D125" s="63" t="s">
        <v>133</v>
      </c>
    </row>
    <row r="126" spans="2:4" x14ac:dyDescent="0.25">
      <c r="B126" s="57" t="s">
        <v>64</v>
      </c>
      <c r="C126" s="64">
        <v>3111.8</v>
      </c>
      <c r="D126" s="63" t="s">
        <v>134</v>
      </c>
    </row>
    <row r="127" spans="2:4" x14ac:dyDescent="0.25">
      <c r="B127" s="57" t="s">
        <v>64</v>
      </c>
      <c r="C127" s="64">
        <v>2291.2199999999998</v>
      </c>
      <c r="D127" s="63" t="s">
        <v>135</v>
      </c>
    </row>
    <row r="128" spans="2:4" x14ac:dyDescent="0.25">
      <c r="B128" s="57" t="s">
        <v>64</v>
      </c>
      <c r="C128" s="64">
        <v>11022.48</v>
      </c>
      <c r="D128" s="63" t="s">
        <v>136</v>
      </c>
    </row>
    <row r="129" spans="2:4" x14ac:dyDescent="0.25">
      <c r="B129" s="57" t="s">
        <v>40</v>
      </c>
      <c r="C129" s="64">
        <v>2150</v>
      </c>
      <c r="D129" s="63" t="s">
        <v>137</v>
      </c>
    </row>
    <row r="130" spans="2:4" x14ac:dyDescent="0.25">
      <c r="B130" s="57" t="s">
        <v>40</v>
      </c>
      <c r="C130" s="64">
        <v>7387</v>
      </c>
      <c r="D130" s="63" t="s">
        <v>138</v>
      </c>
    </row>
    <row r="131" spans="2:4" x14ac:dyDescent="0.25">
      <c r="B131" s="57" t="s">
        <v>40</v>
      </c>
      <c r="C131" s="64">
        <v>1750</v>
      </c>
      <c r="D131" s="63" t="s">
        <v>139</v>
      </c>
    </row>
    <row r="132" spans="2:4" x14ac:dyDescent="0.25">
      <c r="B132" s="57" t="s">
        <v>40</v>
      </c>
      <c r="C132" s="64">
        <v>12585</v>
      </c>
      <c r="D132" s="63" t="s">
        <v>140</v>
      </c>
    </row>
    <row r="133" spans="2:4" x14ac:dyDescent="0.25">
      <c r="B133" s="57" t="s">
        <v>40</v>
      </c>
      <c r="C133" s="64">
        <v>2970</v>
      </c>
      <c r="D133" s="63" t="s">
        <v>141</v>
      </c>
    </row>
    <row r="134" spans="2:4" x14ac:dyDescent="0.25">
      <c r="B134" s="57" t="s">
        <v>65</v>
      </c>
      <c r="C134" s="64">
        <v>9490</v>
      </c>
      <c r="D134" s="63" t="s">
        <v>142</v>
      </c>
    </row>
    <row r="135" spans="2:4" x14ac:dyDescent="0.25">
      <c r="B135" s="57" t="s">
        <v>66</v>
      </c>
      <c r="C135" s="64">
        <v>210000</v>
      </c>
      <c r="D135" s="63" t="s">
        <v>143</v>
      </c>
    </row>
    <row r="136" spans="2:4" x14ac:dyDescent="0.25">
      <c r="B136" s="57" t="s">
        <v>67</v>
      </c>
      <c r="C136" s="64">
        <v>180000</v>
      </c>
      <c r="D136" s="63" t="s">
        <v>144</v>
      </c>
    </row>
    <row r="137" spans="2:4" x14ac:dyDescent="0.25">
      <c r="B137" s="59" t="s">
        <v>68</v>
      </c>
      <c r="C137" s="64">
        <v>230160</v>
      </c>
      <c r="D137" s="63" t="s">
        <v>145</v>
      </c>
    </row>
    <row r="138" spans="2:4" x14ac:dyDescent="0.25">
      <c r="B138" s="57" t="s">
        <v>54</v>
      </c>
      <c r="C138" s="64">
        <v>9600</v>
      </c>
      <c r="D138" s="63" t="s">
        <v>146</v>
      </c>
    </row>
    <row r="139" spans="2:4" x14ac:dyDescent="0.25">
      <c r="B139" s="57" t="s">
        <v>69</v>
      </c>
      <c r="C139" s="64">
        <v>53360</v>
      </c>
      <c r="D139" s="63" t="s">
        <v>147</v>
      </c>
    </row>
    <row r="140" spans="2:4" x14ac:dyDescent="0.25">
      <c r="B140" s="57" t="s">
        <v>70</v>
      </c>
      <c r="C140" s="64">
        <v>38088</v>
      </c>
      <c r="D140" s="63" t="s">
        <v>148</v>
      </c>
    </row>
    <row r="141" spans="2:4" x14ac:dyDescent="0.25">
      <c r="B141" s="57" t="s">
        <v>71</v>
      </c>
      <c r="C141" s="64">
        <v>900</v>
      </c>
      <c r="D141" s="63" t="s">
        <v>149</v>
      </c>
    </row>
    <row r="142" spans="2:4" x14ac:dyDescent="0.25">
      <c r="B142" s="57" t="s">
        <v>71</v>
      </c>
      <c r="C142" s="64">
        <v>12500</v>
      </c>
      <c r="D142" s="63" t="s">
        <v>150</v>
      </c>
    </row>
    <row r="143" spans="2:4" x14ac:dyDescent="0.25">
      <c r="B143" s="57" t="s">
        <v>71</v>
      </c>
      <c r="C143" s="64">
        <v>2200</v>
      </c>
      <c r="D143" s="63" t="s">
        <v>151</v>
      </c>
    </row>
    <row r="144" spans="2:4" x14ac:dyDescent="0.25">
      <c r="B144" s="57" t="s">
        <v>71</v>
      </c>
      <c r="C144" s="64">
        <v>2700</v>
      </c>
      <c r="D144" s="63" t="s">
        <v>152</v>
      </c>
    </row>
    <row r="145" spans="2:4" x14ac:dyDescent="0.25">
      <c r="B145" s="57" t="s">
        <v>71</v>
      </c>
      <c r="C145" s="64">
        <v>5800</v>
      </c>
      <c r="D145" s="63" t="s">
        <v>153</v>
      </c>
    </row>
    <row r="146" spans="2:4" x14ac:dyDescent="0.25">
      <c r="B146" s="57" t="s">
        <v>71</v>
      </c>
      <c r="C146" s="64">
        <v>900</v>
      </c>
      <c r="D146" s="63" t="s">
        <v>150</v>
      </c>
    </row>
    <row r="147" spans="2:4" x14ac:dyDescent="0.25">
      <c r="B147" s="57" t="s">
        <v>72</v>
      </c>
      <c r="C147" s="64">
        <v>103000</v>
      </c>
      <c r="D147" s="59" t="s">
        <v>154</v>
      </c>
    </row>
    <row r="148" spans="2:4" x14ac:dyDescent="0.25">
      <c r="B148" s="58" t="s">
        <v>73</v>
      </c>
      <c r="C148" s="67">
        <v>60114.77</v>
      </c>
      <c r="D148" s="66" t="s">
        <v>155</v>
      </c>
    </row>
    <row r="149" spans="2:4" x14ac:dyDescent="0.25">
      <c r="B149" s="69" t="s">
        <v>162</v>
      </c>
      <c r="C149" s="65">
        <f>SUM(C65:C148)</f>
        <v>2342329.09</v>
      </c>
      <c r="D149" s="66"/>
    </row>
    <row r="150" spans="2:4" x14ac:dyDescent="0.25">
      <c r="B150" s="60" t="s">
        <v>74</v>
      </c>
      <c r="C150" s="1">
        <v>686740.77</v>
      </c>
      <c r="D150" s="29">
        <v>9005774374</v>
      </c>
    </row>
    <row r="151" spans="2:4" x14ac:dyDescent="0.25">
      <c r="B151" s="60" t="s">
        <v>74</v>
      </c>
      <c r="C151" s="1">
        <v>20968.5</v>
      </c>
      <c r="D151" s="29">
        <v>9005776502</v>
      </c>
    </row>
    <row r="152" spans="2:4" x14ac:dyDescent="0.25">
      <c r="B152" s="60" t="s">
        <v>75</v>
      </c>
      <c r="C152" s="1">
        <v>300068.68</v>
      </c>
      <c r="D152" s="29" t="s">
        <v>156</v>
      </c>
    </row>
    <row r="153" spans="2:4" x14ac:dyDescent="0.25">
      <c r="B153" s="60" t="s">
        <v>75</v>
      </c>
      <c r="C153" s="1">
        <v>152618.28</v>
      </c>
      <c r="D153" s="29" t="s">
        <v>157</v>
      </c>
    </row>
    <row r="154" spans="2:4" x14ac:dyDescent="0.25">
      <c r="B154" s="60" t="s">
        <v>76</v>
      </c>
      <c r="C154" s="1">
        <v>28795.17</v>
      </c>
      <c r="D154" s="29" t="s">
        <v>158</v>
      </c>
    </row>
    <row r="155" spans="2:4" x14ac:dyDescent="0.25">
      <c r="B155" s="69" t="s">
        <v>163</v>
      </c>
      <c r="C155" s="65">
        <f>SUM(C150:C154)</f>
        <v>1189191.3999999999</v>
      </c>
      <c r="D155" s="29"/>
    </row>
    <row r="156" spans="2:4" x14ac:dyDescent="0.25">
      <c r="B156" s="60" t="s">
        <v>74</v>
      </c>
      <c r="C156" s="1">
        <v>24532.639999999999</v>
      </c>
      <c r="D156" s="29">
        <v>9005804277</v>
      </c>
    </row>
    <row r="157" spans="2:4" x14ac:dyDescent="0.25">
      <c r="B157" s="60" t="s">
        <v>74</v>
      </c>
      <c r="C157" s="1">
        <v>652976.96</v>
      </c>
      <c r="D157" s="29">
        <v>9005797124</v>
      </c>
    </row>
    <row r="158" spans="2:4" x14ac:dyDescent="0.25">
      <c r="B158" s="60" t="s">
        <v>74</v>
      </c>
      <c r="C158" s="1">
        <v>764853.86</v>
      </c>
      <c r="D158" s="29">
        <v>9005821401</v>
      </c>
    </row>
    <row r="159" spans="2:4" x14ac:dyDescent="0.25">
      <c r="B159" s="60" t="s">
        <v>74</v>
      </c>
      <c r="C159" s="1">
        <v>26915.02</v>
      </c>
      <c r="D159" s="29">
        <v>9005797124</v>
      </c>
    </row>
    <row r="160" spans="2:4" x14ac:dyDescent="0.25">
      <c r="B160" s="69" t="s">
        <v>164</v>
      </c>
      <c r="C160" s="5">
        <f>SUM(C156:C159)</f>
        <v>1469278.48</v>
      </c>
      <c r="D160" s="29"/>
    </row>
    <row r="161" spans="2:4" x14ac:dyDescent="0.25">
      <c r="B161" s="58" t="s">
        <v>77</v>
      </c>
      <c r="C161" s="68">
        <v>62760</v>
      </c>
      <c r="D161" s="66" t="s">
        <v>159</v>
      </c>
    </row>
    <row r="162" spans="2:4" x14ac:dyDescent="0.25">
      <c r="B162" s="58" t="s">
        <v>78</v>
      </c>
      <c r="C162" s="68">
        <v>120000</v>
      </c>
      <c r="D162" s="66" t="s">
        <v>160</v>
      </c>
    </row>
    <row r="163" spans="2:4" x14ac:dyDescent="0.25">
      <c r="B163" s="58" t="s">
        <v>79</v>
      </c>
      <c r="C163" s="68">
        <v>4800</v>
      </c>
      <c r="D163" s="66" t="s">
        <v>161</v>
      </c>
    </row>
    <row r="164" spans="2:4" x14ac:dyDescent="0.25">
      <c r="B164" s="69" t="s">
        <v>165</v>
      </c>
      <c r="C164" s="65">
        <f>SUM(C161:C163)</f>
        <v>187560</v>
      </c>
      <c r="D164" s="6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2024-11-20T08:13:01Z</dcterms:modified>
  <cp:category/>
  <cp:contentStatus/>
</cp:coreProperties>
</file>